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 TRANSPARENCIA\IF 1ER TRIMESTRE 2025 SOC M29\"/>
    </mc:Choice>
  </mc:AlternateContent>
  <bookViews>
    <workbookView xWindow="0" yWindow="0" windowWidth="20490" windowHeight="622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F38" i="4" l="1"/>
  <c r="G33" i="4"/>
  <c r="B35" i="4"/>
  <c r="B38" i="4" s="1"/>
  <c r="G36" i="4"/>
  <c r="G35" i="4" s="1"/>
  <c r="G32" i="4"/>
  <c r="G31" i="4"/>
  <c r="G30" i="4"/>
  <c r="F29" i="4"/>
  <c r="E29" i="4"/>
  <c r="E38" i="4" s="1"/>
  <c r="D29" i="4"/>
  <c r="D38" i="4" s="1"/>
  <c r="C29" i="4"/>
  <c r="C38" i="4" s="1"/>
  <c r="B29" i="4"/>
  <c r="G21" i="4"/>
  <c r="G22" i="4"/>
  <c r="G23" i="4"/>
  <c r="G24" i="4"/>
  <c r="G25" i="4"/>
  <c r="G26" i="4"/>
  <c r="G27" i="4"/>
  <c r="G20" i="4"/>
  <c r="F19" i="4"/>
  <c r="E19" i="4"/>
  <c r="D19" i="4"/>
  <c r="C19" i="4"/>
  <c r="B19" i="4"/>
  <c r="C15" i="4"/>
  <c r="E15" i="4"/>
  <c r="F15" i="4"/>
  <c r="B15" i="4"/>
  <c r="G5" i="4"/>
  <c r="G6" i="4"/>
  <c r="G7" i="4"/>
  <c r="G8" i="4"/>
  <c r="G9" i="4"/>
  <c r="G10" i="4"/>
  <c r="G11" i="4"/>
  <c r="G12" i="4"/>
  <c r="G13" i="4"/>
  <c r="G4" i="4"/>
  <c r="D5" i="4"/>
  <c r="D6" i="4"/>
  <c r="D7" i="4"/>
  <c r="D15" i="4" s="1"/>
  <c r="D8" i="4"/>
  <c r="D9" i="4"/>
  <c r="D10" i="4"/>
  <c r="D11" i="4"/>
  <c r="D12" i="4"/>
  <c r="D13" i="4"/>
  <c r="D4" i="4"/>
  <c r="G19" i="4" l="1"/>
  <c r="G15" i="4"/>
  <c r="G29" i="4"/>
  <c r="G38" i="4" s="1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<sst xmlns="http://schemas.openxmlformats.org/spreadsheetml/2006/main" count="51" uniqueCount="30">
  <si>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</si>
  <si>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</si>
  <si>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</si>
  <si>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</si>
  <si>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</si>
  <si>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</si>
  <si>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</si>
  <si>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</si>
  <si>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</si>
  <si>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</si>
  <si>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</si>
  <si>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</si>
  <si>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</si>
  <si>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</si>
  <si>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</si>
  <si>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</si>
  <si>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</si>
  <si>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</si>
  <si>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</si>
  <si>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</si>
  <si>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</si>
  <si>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</si>
  <si>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Ampliaciones/ (Reducciones)</t>
  </si>
  <si>
    <t>Ingresos excedentes</t>
  </si>
  <si>
    <t>diversas no inherentes a su operación que generan recursos y que no sean ingresos por venta de bienes o prestación de servicios, tales como donativos en efectivo, entre otros.</t>
  </si>
  <si>
    <t>Municipio de San Felipe
Estado Analítico de Ingresos
Del 1 de enero al 31 de marzo de 2025
(Cifras en Pesos)</t>
  </si>
  <si>
    <t>Rubro de Ingresos / Fuente de Financiamiento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</si>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</sst>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/>
    </xf>
    <xf numFmtId="0" fontId="8" fillId="0" borderId="3" xfId="8" applyFont="1" applyBorder="1" applyAlignment="1">
      <alignment horizontal="left" vertical="top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23" applyNumberFormat="1" applyFont="1" applyBorder="1" applyAlignment="1" applyProtection="1">
      <alignment vertical="top"/>
      <protection locked="0"/>
    </xf>
    <xf numFmtId="3" fontId="8" fillId="0" borderId="11" xfId="23" applyNumberFormat="1" applyFont="1" applyBorder="1" applyAlignment="1" applyProtection="1">
      <alignment vertical="top"/>
      <protection locked="0"/>
    </xf>
    <xf numFmtId="3" fontId="8" fillId="0" borderId="4" xfId="8" applyNumberFormat="1" applyFont="1" applyFill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>
      <alignment horizontal="left" vertical="top" wrapText="1" inden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2" xfId="8" applyFont="1" applyBorder="1" applyAlignment="1" applyProtection="1">
      <alignment vertical="top"/>
      <protection locked="0"/>
    </xf>
    <xf numFmtId="0" fontId="7" fillId="0" borderId="3" xfId="8" applyFont="1" applyBorder="1" applyAlignment="1">
      <alignment horizontal="left" vertical="top" wrapText="1"/>
    </xf>
    <xf numFmtId="0" fontId="8" fillId="0" borderId="4" xfId="8" applyFont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3" fontId="7" fillId="0" borderId="9" xfId="23" applyNumberFormat="1" applyFont="1" applyBorder="1" applyAlignment="1" applyProtection="1">
      <alignment vertical="top"/>
      <protection locked="0"/>
    </xf>
    <xf numFmtId="3" fontId="7" fillId="0" borderId="2" xfId="23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3" fontId="7" fillId="0" borderId="9" xfId="31" applyNumberFormat="1" applyFont="1" applyBorder="1" applyAlignment="1" applyProtection="1">
      <alignment vertical="top"/>
      <protection locked="0"/>
    </xf>
    <xf numFmtId="3" fontId="7" fillId="0" borderId="3" xfId="23" applyNumberFormat="1" applyFont="1" applyBorder="1" applyAlignment="1" applyProtection="1">
      <alignment vertical="top"/>
      <protection locked="0"/>
    </xf>
    <xf numFmtId="3" fontId="7" fillId="0" borderId="11" xfId="31" applyNumberFormat="1" applyFont="1" applyBorder="1" applyAlignment="1" applyProtection="1">
      <alignment vertical="top"/>
      <protection locked="0"/>
    </xf>
    <xf numFmtId="0" fontId="7" fillId="0" borderId="3" xfId="8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</cellXfs>
  <cellStyles count="34">
    <cellStyle name="=C:\WINNT\SYSTEM32\COMMAND.COM" xfId="1"/>
    <cellStyle name="Euro" xfId="2"/>
    <cellStyle name="Millares 2" xfId="3"/>
    <cellStyle name="Millares 2 2" xfId="4"/>
    <cellStyle name="Millares 2 2 2" xfId="19"/>
    <cellStyle name="Millares 2 2 3" xfId="27"/>
    <cellStyle name="Millares 2 3" xfId="5"/>
    <cellStyle name="Millares 2 3 2" xfId="20"/>
    <cellStyle name="Millares 2 3 3" xfId="28"/>
    <cellStyle name="Millares 2 4" xfId="18"/>
    <cellStyle name="Millares 2 5" xfId="26"/>
    <cellStyle name="Millares 3" xfId="6"/>
    <cellStyle name="Millares 3 2" xfId="21"/>
    <cellStyle name="Millares 3 3" xfId="29"/>
    <cellStyle name="Moneda 2" xfId="7"/>
    <cellStyle name="Moneda 2 2" xfId="22"/>
    <cellStyle name="Moneda 2 3" xfId="30"/>
    <cellStyle name="Normal" xfId="0" builtinId="0"/>
    <cellStyle name="Normal 2" xfId="8"/>
    <cellStyle name="Normal 2 2" xfId="9"/>
    <cellStyle name="Normal 2 3" xfId="23"/>
    <cellStyle name="Normal 2 4" xfId="31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2 3" xfId="33"/>
    <cellStyle name="Normal 6 3" xfId="24"/>
    <cellStyle name="Normal 6 4" xfId="32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zoomScaleNormal="100" workbookViewId="0">
      <selection activeCell="A7" sqref="A7"/>
    </sheetView>
  </sheetViews>
  <sheetFormatPr baseColWidth="10" defaultColWidth="12" defaultRowHeight="11.25" x14ac:dyDescent="0.2"/>
  <cols>
    <col min="1" max="1" width="62.5" style="41" customWidth="1"/>
    <col min="2" max="2" width="17.83203125" style="41" customWidth="1"/>
    <col min="3" max="3" width="19.83203125" style="41" customWidth="1"/>
    <col min="4" max="5" width="17.83203125" style="41" customWidth="1"/>
    <col min="6" max="6" width="18.83203125" style="41" customWidth="1"/>
    <col min="7" max="7" width="17.83203125" style="41" customWidth="1"/>
    <col min="8" max="16384" width="12" style="41"/>
  </cols>
  <sheetData>
    <row r="1" spans="1:7" ht="45" customHeight="1" x14ac:dyDescent="0.2">
      <c r="A1" s="38" t="s">
        <v>25</v>
      </c>
      <c r="B1" s="39"/>
      <c r="C1" s="39"/>
      <c r="D1" s="39"/>
      <c r="E1" s="39"/>
      <c r="F1" s="39"/>
      <c r="G1" s="40"/>
    </row>
    <row r="2" spans="1:7" s="42" customFormat="1" x14ac:dyDescent="0.2">
      <c r="A2" s="14"/>
      <c r="B2" s="35" t="s">
        <v>21</v>
      </c>
      <c r="C2" s="36"/>
      <c r="D2" s="36"/>
      <c r="E2" s="36"/>
      <c r="F2" s="37"/>
      <c r="G2" s="32" t="s">
        <v>4</v>
      </c>
    </row>
    <row r="3" spans="1:7" s="43" customFormat="1" ht="24.95" customHeight="1" x14ac:dyDescent="0.2">
      <c r="A3" s="17" t="s">
        <v>26</v>
      </c>
      <c r="B3" s="1" t="s">
        <v>0</v>
      </c>
      <c r="C3" s="2" t="s">
        <v>22</v>
      </c>
      <c r="D3" s="24" t="s">
        <v>1</v>
      </c>
      <c r="E3" s="2" t="s">
        <v>2</v>
      </c>
      <c r="F3" s="3" t="s">
        <v>3</v>
      </c>
      <c r="G3" s="33"/>
    </row>
    <row r="4" spans="1:7" x14ac:dyDescent="0.2">
      <c r="A4" s="26" t="s">
        <v>5</v>
      </c>
      <c r="B4" s="44">
        <v>27859203</v>
      </c>
      <c r="C4" s="45">
        <v>0</v>
      </c>
      <c r="D4" s="46">
        <f>B4+C4</f>
        <v>27859203</v>
      </c>
      <c r="E4" s="47">
        <v>23827888.399999999</v>
      </c>
      <c r="F4" s="47">
        <v>23802890.850000001</v>
      </c>
      <c r="G4" s="21">
        <f>F4-B4</f>
        <v>-4056312.1499999985</v>
      </c>
    </row>
    <row r="5" spans="1:7" x14ac:dyDescent="0.2">
      <c r="A5" s="26" t="s">
        <v>6</v>
      </c>
      <c r="B5" s="21">
        <v>0</v>
      </c>
      <c r="C5" s="48">
        <v>0</v>
      </c>
      <c r="D5" s="4">
        <f t="shared" ref="D5:D13" si="0">B5+C5</f>
        <v>0</v>
      </c>
      <c r="E5" s="49">
        <v>0</v>
      </c>
      <c r="F5" s="49">
        <v>0</v>
      </c>
      <c r="G5" s="21">
        <f t="shared" ref="G5:G13" si="1">F5-B5</f>
        <v>0</v>
      </c>
    </row>
    <row r="6" spans="1:7" x14ac:dyDescent="0.2">
      <c r="A6" s="26" t="s">
        <v>7</v>
      </c>
      <c r="B6" s="21">
        <v>0</v>
      </c>
      <c r="C6" s="48">
        <v>0</v>
      </c>
      <c r="D6" s="4">
        <f t="shared" si="0"/>
        <v>0</v>
      </c>
      <c r="E6" s="49">
        <v>0</v>
      </c>
      <c r="F6" s="49">
        <v>0</v>
      </c>
      <c r="G6" s="21">
        <f t="shared" si="1"/>
        <v>0</v>
      </c>
    </row>
    <row r="7" spans="1:7" x14ac:dyDescent="0.2">
      <c r="A7" s="26" t="s">
        <v>8</v>
      </c>
      <c r="B7" s="21">
        <v>4904270</v>
      </c>
      <c r="C7" s="48">
        <v>0</v>
      </c>
      <c r="D7" s="4">
        <f t="shared" si="0"/>
        <v>4904270</v>
      </c>
      <c r="E7" s="49">
        <v>4614957.18</v>
      </c>
      <c r="F7" s="49">
        <v>4614588.8899999997</v>
      </c>
      <c r="G7" s="21">
        <f t="shared" si="1"/>
        <v>-289681.11000000034</v>
      </c>
    </row>
    <row r="8" spans="1:7" x14ac:dyDescent="0.2">
      <c r="A8" s="27" t="s">
        <v>9</v>
      </c>
      <c r="B8" s="21">
        <v>11621000</v>
      </c>
      <c r="C8" s="48">
        <v>0</v>
      </c>
      <c r="D8" s="4">
        <f t="shared" si="0"/>
        <v>11621000</v>
      </c>
      <c r="E8" s="49">
        <v>2609951</v>
      </c>
      <c r="F8" s="49">
        <v>2609950.9900000002</v>
      </c>
      <c r="G8" s="21">
        <f t="shared" si="1"/>
        <v>-9011049.0099999998</v>
      </c>
    </row>
    <row r="9" spans="1:7" x14ac:dyDescent="0.2">
      <c r="A9" s="26" t="s">
        <v>10</v>
      </c>
      <c r="B9" s="21">
        <v>2933976</v>
      </c>
      <c r="C9" s="48">
        <v>0</v>
      </c>
      <c r="D9" s="4">
        <f t="shared" si="0"/>
        <v>2933976</v>
      </c>
      <c r="E9" s="49">
        <v>1412097.66</v>
      </c>
      <c r="F9" s="49">
        <v>1412097.66</v>
      </c>
      <c r="G9" s="21">
        <f t="shared" si="1"/>
        <v>-1521878.34</v>
      </c>
    </row>
    <row r="10" spans="1:7" x14ac:dyDescent="0.2">
      <c r="A10" s="26" t="s">
        <v>11</v>
      </c>
      <c r="B10" s="21">
        <v>0</v>
      </c>
      <c r="C10" s="48">
        <v>0</v>
      </c>
      <c r="D10" s="4">
        <f t="shared" si="0"/>
        <v>0</v>
      </c>
      <c r="E10" s="49">
        <v>0</v>
      </c>
      <c r="F10" s="49">
        <v>0</v>
      </c>
      <c r="G10" s="21">
        <f t="shared" si="1"/>
        <v>0</v>
      </c>
    </row>
    <row r="11" spans="1:7" ht="22.5" x14ac:dyDescent="0.2">
      <c r="A11" s="26" t="s">
        <v>18</v>
      </c>
      <c r="B11" s="21">
        <v>422822032</v>
      </c>
      <c r="C11" s="48">
        <v>22479786</v>
      </c>
      <c r="D11" s="4">
        <f t="shared" si="0"/>
        <v>445301818</v>
      </c>
      <c r="E11" s="49">
        <v>118202678.23999999</v>
      </c>
      <c r="F11" s="49">
        <v>116764287.23999999</v>
      </c>
      <c r="G11" s="21">
        <f t="shared" si="1"/>
        <v>-306057744.75999999</v>
      </c>
    </row>
    <row r="12" spans="1:7" ht="22.5" x14ac:dyDescent="0.2">
      <c r="A12" s="26" t="s">
        <v>12</v>
      </c>
      <c r="B12" s="21">
        <v>357000</v>
      </c>
      <c r="C12" s="48">
        <v>714558.22</v>
      </c>
      <c r="D12" s="4">
        <f t="shared" si="0"/>
        <v>1071558.22</v>
      </c>
      <c r="E12" s="49">
        <v>3667085.55</v>
      </c>
      <c r="F12" s="49">
        <v>3667085.55</v>
      </c>
      <c r="G12" s="21">
        <f t="shared" si="1"/>
        <v>3310085.55</v>
      </c>
    </row>
    <row r="13" spans="1:7" x14ac:dyDescent="0.2">
      <c r="A13" s="26" t="s">
        <v>13</v>
      </c>
      <c r="B13" s="21">
        <v>0</v>
      </c>
      <c r="C13" s="48">
        <v>0</v>
      </c>
      <c r="D13" s="4">
        <f t="shared" si="0"/>
        <v>0</v>
      </c>
      <c r="E13" s="49">
        <v>0</v>
      </c>
      <c r="F13" s="49">
        <v>0</v>
      </c>
      <c r="G13" s="21">
        <f t="shared" si="1"/>
        <v>0</v>
      </c>
    </row>
    <row r="14" spans="1:7" x14ac:dyDescent="0.2">
      <c r="A14" s="50"/>
      <c r="B14" s="51"/>
      <c r="C14" s="52"/>
      <c r="D14" s="51"/>
      <c r="E14" s="51"/>
      <c r="F14" s="51"/>
      <c r="G14" s="51"/>
    </row>
    <row r="15" spans="1:7" x14ac:dyDescent="0.2">
      <c r="A15" s="28" t="s">
        <v>14</v>
      </c>
      <c r="B15" s="23">
        <f>SUM(B4:B13)</f>
        <v>470497481</v>
      </c>
      <c r="C15" s="23">
        <f t="shared" ref="C15:G15" si="2">SUM(C4:C13)</f>
        <v>23194344.219999999</v>
      </c>
      <c r="D15" s="18">
        <f t="shared" si="2"/>
        <v>493691825.22000003</v>
      </c>
      <c r="E15" s="23">
        <f t="shared" si="2"/>
        <v>154334658.03</v>
      </c>
      <c r="F15" s="18">
        <f t="shared" si="2"/>
        <v>152870901.18000001</v>
      </c>
      <c r="G15" s="18">
        <f t="shared" si="2"/>
        <v>-317626579.81999999</v>
      </c>
    </row>
    <row r="16" spans="1:7" x14ac:dyDescent="0.2">
      <c r="A16" s="29"/>
      <c r="B16" s="7"/>
      <c r="C16" s="7"/>
      <c r="D16" s="10"/>
      <c r="E16" s="8" t="s">
        <v>23</v>
      </c>
      <c r="F16" s="11"/>
      <c r="G16" s="16">
        <v>0</v>
      </c>
    </row>
    <row r="17" spans="1:7" ht="10.5" customHeight="1" x14ac:dyDescent="0.2">
      <c r="A17" s="24"/>
      <c r="B17" s="35" t="s">
        <v>21</v>
      </c>
      <c r="C17" s="36"/>
      <c r="D17" s="36"/>
      <c r="E17" s="36"/>
      <c r="F17" s="37"/>
      <c r="G17" s="32" t="s">
        <v>4</v>
      </c>
    </row>
    <row r="18" spans="1:7" ht="22.5" x14ac:dyDescent="0.2">
      <c r="A18" s="25" t="s">
        <v>26</v>
      </c>
      <c r="B18" s="1" t="s">
        <v>0</v>
      </c>
      <c r="C18" s="2" t="s">
        <v>22</v>
      </c>
      <c r="D18" s="2" t="s">
        <v>1</v>
      </c>
      <c r="E18" s="2" t="s">
        <v>2</v>
      </c>
      <c r="F18" s="3" t="s">
        <v>3</v>
      </c>
      <c r="G18" s="34"/>
    </row>
    <row r="19" spans="1:7" x14ac:dyDescent="0.2">
      <c r="A19" s="12" t="s">
        <v>15</v>
      </c>
      <c r="B19" s="20">
        <f t="shared" ref="B19:G19" si="3">SUM(B20+B21+B22+B23+B24+B25+B26+B27)</f>
        <v>470497481</v>
      </c>
      <c r="C19" s="20">
        <f t="shared" si="3"/>
        <v>23194344.219999999</v>
      </c>
      <c r="D19" s="20">
        <f t="shared" si="3"/>
        <v>493691825.22000003</v>
      </c>
      <c r="E19" s="20">
        <f t="shared" si="3"/>
        <v>154334658.03</v>
      </c>
      <c r="F19" s="20">
        <f t="shared" si="3"/>
        <v>152870901.18000001</v>
      </c>
      <c r="G19" s="20">
        <f t="shared" si="3"/>
        <v>-317626579.81999999</v>
      </c>
    </row>
    <row r="20" spans="1:7" x14ac:dyDescent="0.2">
      <c r="A20" s="27" t="s">
        <v>5</v>
      </c>
      <c r="B20" s="21">
        <v>27859203</v>
      </c>
      <c r="C20" s="21">
        <v>0</v>
      </c>
      <c r="D20" s="21">
        <v>27859203</v>
      </c>
      <c r="E20" s="21">
        <v>23827888.399999999</v>
      </c>
      <c r="F20" s="21">
        <v>23802890.850000001</v>
      </c>
      <c r="G20" s="21">
        <f>F20-B20</f>
        <v>-4056312.1499999985</v>
      </c>
    </row>
    <row r="21" spans="1:7" x14ac:dyDescent="0.2">
      <c r="A21" s="27" t="s">
        <v>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ref="G21:G27" si="4">F21-B21</f>
        <v>0</v>
      </c>
    </row>
    <row r="22" spans="1:7" x14ac:dyDescent="0.2">
      <c r="A22" s="27" t="s">
        <v>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4"/>
        <v>0</v>
      </c>
    </row>
    <row r="23" spans="1:7" x14ac:dyDescent="0.2">
      <c r="A23" s="27" t="s">
        <v>8</v>
      </c>
      <c r="B23" s="21">
        <v>4904270</v>
      </c>
      <c r="C23" s="21">
        <v>0</v>
      </c>
      <c r="D23" s="21">
        <v>4904270</v>
      </c>
      <c r="E23" s="21">
        <v>4614957.18</v>
      </c>
      <c r="F23" s="21">
        <v>4614588.8899999997</v>
      </c>
      <c r="G23" s="21">
        <f t="shared" si="4"/>
        <v>-289681.11000000034</v>
      </c>
    </row>
    <row r="24" spans="1:7" x14ac:dyDescent="0.2">
      <c r="A24" s="27" t="s">
        <v>16</v>
      </c>
      <c r="B24" s="21">
        <v>11621000</v>
      </c>
      <c r="C24" s="21">
        <v>0</v>
      </c>
      <c r="D24" s="21">
        <v>11621000</v>
      </c>
      <c r="E24" s="21">
        <v>2609951</v>
      </c>
      <c r="F24" s="21">
        <v>2609950.9900000002</v>
      </c>
      <c r="G24" s="21">
        <f t="shared" si="4"/>
        <v>-9011049.0099999998</v>
      </c>
    </row>
    <row r="25" spans="1:7" x14ac:dyDescent="0.2">
      <c r="A25" s="27" t="s">
        <v>17</v>
      </c>
      <c r="B25" s="21">
        <v>2933976</v>
      </c>
      <c r="C25" s="21">
        <v>0</v>
      </c>
      <c r="D25" s="21">
        <v>2933976</v>
      </c>
      <c r="E25" s="21">
        <v>1412097.66</v>
      </c>
      <c r="F25" s="21">
        <v>1412097.66</v>
      </c>
      <c r="G25" s="21">
        <f t="shared" si="4"/>
        <v>-1521878.34</v>
      </c>
    </row>
    <row r="26" spans="1:7" ht="22.5" x14ac:dyDescent="0.2">
      <c r="A26" s="27" t="s">
        <v>18</v>
      </c>
      <c r="B26" s="21">
        <v>422822032</v>
      </c>
      <c r="C26" s="21">
        <v>22479786</v>
      </c>
      <c r="D26" s="21">
        <v>445301818</v>
      </c>
      <c r="E26" s="21">
        <v>118202678.23999999</v>
      </c>
      <c r="F26" s="21">
        <v>116764287.23999999</v>
      </c>
      <c r="G26" s="21">
        <f t="shared" si="4"/>
        <v>-306057744.75999999</v>
      </c>
    </row>
    <row r="27" spans="1:7" ht="22.5" x14ac:dyDescent="0.2">
      <c r="A27" s="27" t="s">
        <v>12</v>
      </c>
      <c r="B27" s="21">
        <v>357000</v>
      </c>
      <c r="C27" s="21">
        <v>714558.22</v>
      </c>
      <c r="D27" s="21">
        <v>1071558.22</v>
      </c>
      <c r="E27" s="21">
        <v>3667085.55</v>
      </c>
      <c r="F27" s="21">
        <v>3667085.55</v>
      </c>
      <c r="G27" s="21">
        <f t="shared" si="4"/>
        <v>3310085.55</v>
      </c>
    </row>
    <row r="28" spans="1:7" x14ac:dyDescent="0.2">
      <c r="A28" s="27"/>
      <c r="B28" s="4"/>
      <c r="C28" s="4"/>
      <c r="D28" s="4"/>
      <c r="E28" s="4"/>
      <c r="F28" s="4"/>
      <c r="G28" s="4"/>
    </row>
    <row r="29" spans="1:7" ht="33.75" x14ac:dyDescent="0.2">
      <c r="A29" s="15" t="s">
        <v>20</v>
      </c>
      <c r="B29" s="22">
        <f t="shared" ref="B29:G29" si="5">SUM(B30:B33)</f>
        <v>0</v>
      </c>
      <c r="C29" s="22">
        <f t="shared" si="5"/>
        <v>0</v>
      </c>
      <c r="D29" s="22">
        <f t="shared" si="5"/>
        <v>0</v>
      </c>
      <c r="E29" s="22">
        <f t="shared" si="5"/>
        <v>0</v>
      </c>
      <c r="F29" s="22">
        <f t="shared" si="5"/>
        <v>0</v>
      </c>
      <c r="G29" s="22">
        <f t="shared" si="5"/>
        <v>0</v>
      </c>
    </row>
    <row r="30" spans="1:7" x14ac:dyDescent="0.2">
      <c r="A30" s="27" t="s">
        <v>6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3" si="6">F30-B30</f>
        <v>0</v>
      </c>
    </row>
    <row r="31" spans="1:7" x14ac:dyDescent="0.2">
      <c r="A31" s="27" t="s">
        <v>9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6"/>
        <v>0</v>
      </c>
    </row>
    <row r="32" spans="1:7" ht="22.5" x14ac:dyDescent="0.2">
      <c r="A32" s="27" t="s">
        <v>19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6"/>
        <v>0</v>
      </c>
    </row>
    <row r="33" spans="1:7" ht="22.5" x14ac:dyDescent="0.2">
      <c r="A33" s="27" t="s">
        <v>12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6"/>
        <v>0</v>
      </c>
    </row>
    <row r="34" spans="1:7" x14ac:dyDescent="0.2">
      <c r="A34" s="30"/>
      <c r="B34" s="4"/>
      <c r="C34" s="4"/>
      <c r="D34" s="4"/>
      <c r="E34" s="4"/>
      <c r="F34" s="4"/>
      <c r="G34" s="4"/>
    </row>
    <row r="35" spans="1:7" x14ac:dyDescent="0.2">
      <c r="A35" s="13" t="s">
        <v>13</v>
      </c>
      <c r="B35" s="19">
        <f>B36</f>
        <v>0</v>
      </c>
      <c r="C35" s="19">
        <v>0</v>
      </c>
      <c r="D35" s="19">
        <v>0</v>
      </c>
      <c r="E35" s="19">
        <v>0</v>
      </c>
      <c r="F35" s="19">
        <v>0</v>
      </c>
      <c r="G35" s="19">
        <f>G36</f>
        <v>0</v>
      </c>
    </row>
    <row r="36" spans="1:7" x14ac:dyDescent="0.2">
      <c r="A36" s="27" t="s">
        <v>13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 t="shared" ref="G36" si="7">F36-B36</f>
        <v>0</v>
      </c>
    </row>
    <row r="37" spans="1:7" x14ac:dyDescent="0.2">
      <c r="A37" s="27"/>
      <c r="B37" s="5"/>
      <c r="C37" s="5"/>
      <c r="D37" s="5"/>
      <c r="E37" s="5"/>
      <c r="F37" s="5"/>
      <c r="G37" s="5"/>
    </row>
    <row r="38" spans="1:7" x14ac:dyDescent="0.2">
      <c r="A38" s="31" t="s">
        <v>14</v>
      </c>
      <c r="B38" s="18">
        <f>B35+B29+B19</f>
        <v>470497481</v>
      </c>
      <c r="C38" s="18">
        <f t="shared" ref="C38:G38" si="8">C35+C29+C19</f>
        <v>23194344.219999999</v>
      </c>
      <c r="D38" s="18">
        <f t="shared" si="8"/>
        <v>493691825.22000003</v>
      </c>
      <c r="E38" s="18">
        <f t="shared" si="8"/>
        <v>154334658.03</v>
      </c>
      <c r="F38" s="18">
        <f t="shared" si="8"/>
        <v>152870901.18000001</v>
      </c>
      <c r="G38" s="18">
        <f t="shared" si="8"/>
        <v>-317626579.81999999</v>
      </c>
    </row>
    <row r="39" spans="1:7" x14ac:dyDescent="0.2">
      <c r="A39" s="6"/>
      <c r="B39" s="7"/>
      <c r="C39" s="7"/>
      <c r="D39" s="7"/>
      <c r="E39" s="8" t="s">
        <v>23</v>
      </c>
      <c r="F39" s="9"/>
      <c r="G39" s="16">
        <v>0</v>
      </c>
    </row>
    <row r="41" spans="1:7" x14ac:dyDescent="0.2">
      <c r="A41" s="41" t="s">
        <v>27</v>
      </c>
    </row>
    <row r="42" spans="1:7" x14ac:dyDescent="0.2">
      <c r="A42" s="41" t="s">
        <v>28</v>
      </c>
    </row>
    <row r="43" spans="1:7" x14ac:dyDescent="0.2">
      <c r="A43" s="41" t="s">
        <v>29</v>
      </c>
    </row>
    <row r="44" spans="1:7" x14ac:dyDescent="0.2">
      <c r="A44" s="41" t="s">
        <v>24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79" orientation="landscape" r:id="rId1"/>
  <ignoredErrors>
    <ignoredError sqref="D4:D13 G4:G13 B15:G15 B19:G19 G20:G27 G29:G33 B29:F29 B35:G35 G36 B38:G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6aa8a68a-ab09-4ac8-a697-fdce915bc567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Windows User</cp:lastModifiedBy>
  <cp:revision/>
  <cp:lastPrinted>2025-04-30T03:03:41Z</cp:lastPrinted>
  <dcterms:created xsi:type="dcterms:W3CDTF">2012-12-11T20:48:19Z</dcterms:created>
  <dcterms:modified xsi:type="dcterms:W3CDTF">2025-05-12T01:08:29Z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